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"/>
    </mc:Choice>
  </mc:AlternateContent>
  <xr:revisionPtr revIDLastSave="0" documentId="13_ncr:1_{6B2EEAB7-CFA8-4A44-9709-45BB17169909}" xr6:coauthVersionLast="47" xr6:coauthVersionMax="47" xr10:uidLastSave="{00000000-0000-0000-0000-000000000000}"/>
  <bookViews>
    <workbookView xWindow="-120" yWindow="-120" windowWidth="29040" windowHeight="15720" xr2:uid="{C7412339-780D-4B8B-8EB8-C0D9D0C3C524}"/>
  </bookViews>
  <sheets>
    <sheet name="Cuenta de Pérdidas y Ganancias" sheetId="1" r:id="rId1"/>
  </sheets>
  <definedNames>
    <definedName name="_xlnm.Print_Area" localSheetId="0">'Cuenta de Pérdidas y Ganancias'!$A$1:$E$52</definedName>
    <definedName name="_xlnm.Print_Titles" localSheetId="0">'Cuenta de Pérdidas y Ganancias'!$1:$7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B19" i="1"/>
  <c r="B44" i="1"/>
  <c r="B41" i="1"/>
  <c r="B26" i="1"/>
  <c r="B23" i="1"/>
  <c r="B14" i="1"/>
  <c r="B11" i="1"/>
  <c r="B8" i="1"/>
  <c r="E48" i="1"/>
  <c r="E44" i="1"/>
  <c r="E46" i="1" s="1"/>
  <c r="E41" i="1"/>
  <c r="E26" i="1"/>
  <c r="E25" i="1"/>
  <c r="E23" i="1" s="1"/>
  <c r="E20" i="1"/>
  <c r="E18" i="1"/>
  <c r="E14" i="1" s="1"/>
  <c r="E11" i="1"/>
  <c r="E8" i="1"/>
  <c r="D48" i="1"/>
  <c r="C48" i="1"/>
  <c r="D44" i="1"/>
  <c r="D46" i="1" s="1"/>
  <c r="C44" i="1"/>
  <c r="C46" i="1" s="1"/>
  <c r="D41" i="1"/>
  <c r="C41" i="1"/>
  <c r="D26" i="1"/>
  <c r="C26" i="1"/>
  <c r="D23" i="1"/>
  <c r="C23" i="1"/>
  <c r="D20" i="1"/>
  <c r="C20" i="1"/>
  <c r="D14" i="1"/>
  <c r="C14" i="1"/>
  <c r="D11" i="1"/>
  <c r="C11" i="1"/>
  <c r="D8" i="1"/>
  <c r="C8" i="1"/>
  <c r="B47" i="1" l="1"/>
  <c r="B50" i="1" s="1"/>
  <c r="E43" i="1"/>
  <c r="E47" i="1" s="1"/>
  <c r="E50" i="1" s="1"/>
  <c r="D43" i="1"/>
  <c r="D47" i="1" s="1"/>
  <c r="D50" i="1" s="1"/>
  <c r="C43" i="1"/>
  <c r="C47" i="1" s="1"/>
  <c r="C50" i="1" s="1"/>
</calcChain>
</file>

<file path=xl/sharedStrings.xml><?xml version="1.0" encoding="utf-8"?>
<sst xmlns="http://schemas.openxmlformats.org/spreadsheetml/2006/main" count="49" uniqueCount="48">
  <si>
    <t>Cuenta de Pérdidas y Ganancias</t>
  </si>
  <si>
    <t>Período: de Enero a Diciembre</t>
  </si>
  <si>
    <t xml:space="preserve">      1. Importe neto de la cifra de negocios</t>
  </si>
  <si>
    <t xml:space="preserve">          700    VENTAS DE MERCADERÍAS</t>
  </si>
  <si>
    <t xml:space="preserve">          705    PRESTACIONES DE SERVICIOS</t>
  </si>
  <si>
    <t xml:space="preserve">      2. Variac.de existencias de produc.terminados e</t>
  </si>
  <si>
    <t xml:space="preserve">          712    VARIACIÓN DE EXISTENCIAS DE P</t>
  </si>
  <si>
    <t xml:space="preserve">          793    REVERSIÓN DEL DETERIORO DE EX</t>
  </si>
  <si>
    <t xml:space="preserve">      4. Aprovisionamientos</t>
  </si>
  <si>
    <t xml:space="preserve">          600    COMPRAS DE MERCADERÍAS</t>
  </si>
  <si>
    <t xml:space="preserve">          607    TRABAJOS REALIZADOS POR OTRAS</t>
  </si>
  <si>
    <t xml:space="preserve">          610    VARIACIÓN DE EXISTENCIAS DE M</t>
  </si>
  <si>
    <t xml:space="preserve">          693    PÉRDIDAS POR DETERIORO DE EXI</t>
  </si>
  <si>
    <t xml:space="preserve">      5. Otros ingresos de explotación</t>
  </si>
  <si>
    <t xml:space="preserve">      b) Otros ingresos</t>
  </si>
  <si>
    <t xml:space="preserve">          740    SUBVENCIONES, DONACIONES Y LE</t>
  </si>
  <si>
    <t xml:space="preserve">      6. Gastos de personal</t>
  </si>
  <si>
    <t xml:space="preserve">          640    SUELDOS Y SALARIOS</t>
  </si>
  <si>
    <t xml:space="preserve">          642    SEGURIDAD SOCIAL A CARGO DE L</t>
  </si>
  <si>
    <t xml:space="preserve">      8. Otros gastos de explotación</t>
  </si>
  <si>
    <t xml:space="preserve">          621    ARRENDAMIENTOS Y CÁNONES</t>
  </si>
  <si>
    <t xml:space="preserve">          622    REPARACIONES Y CONSERVACIÓN</t>
  </si>
  <si>
    <t xml:space="preserve">          623    SERVICIOS DE PROFESIONALES IN</t>
  </si>
  <si>
    <t xml:space="preserve">          624    TRANSPORTES</t>
  </si>
  <si>
    <t xml:space="preserve">          625    PRIMAS DE SEGUROS</t>
  </si>
  <si>
    <t xml:space="preserve">          626    SERVICIOS BANCARIOS Y SIMILAR</t>
  </si>
  <si>
    <t xml:space="preserve">          627    PUBLICIDAD, PROPAGANDA Y RELA</t>
  </si>
  <si>
    <t xml:space="preserve">          628    SUMINISTROS</t>
  </si>
  <si>
    <t xml:space="preserve">          629    OTROS SERVICIOS</t>
  </si>
  <si>
    <t xml:space="preserve">          631    OTROS TRIBUTOS</t>
  </si>
  <si>
    <t xml:space="preserve">          650    PÉRDIDAS DE CRÉDITOS COMERCIA</t>
  </si>
  <si>
    <t xml:space="preserve">          659    OTRAS PÉRDIDAS EN GESTIÓN COR</t>
  </si>
  <si>
    <t xml:space="preserve">          678    GASTOS EXCEPCIONALES</t>
  </si>
  <si>
    <t xml:space="preserve">      9. Amortización del inmovilizado</t>
  </si>
  <si>
    <t xml:space="preserve">          681    AMORTIZACIÓN DEL INMOVILIZADO</t>
  </si>
  <si>
    <t xml:space="preserve">      A) RTDO.DE EXPLOTACIÓN (1+2+3+4+5+6+7+8+9+10+11+12</t>
  </si>
  <si>
    <t xml:space="preserve">      14. Gastos financieros</t>
  </si>
  <si>
    <t xml:space="preserve">          662    INTERESES DE DEUDAS</t>
  </si>
  <si>
    <t xml:space="preserve">      B) RESULTADO FINANCIERO (13+14+15+16+17)</t>
  </si>
  <si>
    <t xml:space="preserve">      18. Impuestos sobre beneficios</t>
  </si>
  <si>
    <t xml:space="preserve">          630    IMPUESTO SOBRE BENEFICIOS</t>
  </si>
  <si>
    <t xml:space="preserve">          720    DONACIONES PARTICULARES</t>
  </si>
  <si>
    <t xml:space="preserve">      RESULTADO DEL EJERCICIO</t>
  </si>
  <si>
    <t xml:space="preserve">      RESULTADO ANTES DE IMPUESTOS</t>
  </si>
  <si>
    <t xml:space="preserve">          634    AJUSTES NEGATIVOS PRORRATA IVA</t>
  </si>
  <si>
    <t>* Pendiente variación de existencias</t>
  </si>
  <si>
    <t>ASOC. CULTURAL TRAFICANTES DE SUEÑOS</t>
  </si>
  <si>
    <t>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</si>
</sst>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4" fontId="0" fillId="0" borderId="0" xfId="0" applyNumberFormat="1"/>
    <xf numFmtId="164" fontId="1" fillId="0" borderId="0" xfId="0" applyNumberFormat="1" applyFont="1"/>
    <xf numFmtId="0" fontId="1" fillId="4" borderId="0" xfId="0" applyFont="1" applyFill="1"/>
    <xf numFmtId="4" fontId="1" fillId="4" borderId="0" xfId="0" applyNumberFormat="1" applyFont="1" applyFill="1"/>
    <xf numFmtId="164" fontId="1" fillId="4" borderId="0" xfId="0" applyNumberFormat="1" applyFont="1" applyFill="1"/>
    <xf numFmtId="0" fontId="1" fillId="4" borderId="2" xfId="0" applyFont="1" applyFill="1" applyBorder="1"/>
    <xf numFmtId="4" fontId="1" fillId="4" borderId="3" xfId="0" applyNumberFormat="1" applyFont="1" applyFill="1" applyBorder="1"/>
    <xf numFmtId="164" fontId="1" fillId="4" borderId="3" xfId="0" applyNumberFormat="1" applyFont="1" applyFill="1" applyBorder="1"/>
    <xf numFmtId="164" fontId="1" fillId="4" borderId="4" xfId="0" applyNumberFormat="1" applyFont="1" applyFill="1" applyBorder="1"/>
    <xf numFmtId="0" fontId="4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1FA7-F062-45D0-B99D-8EEEB1AA4372}">
  <sheetPr>
    <pageSetUpPr fitToPage="1"/>
  </sheetPr>
  <dimension ref="A1:E52"/>
  <sheetViews>
    <sheetView showGridLines="0" tabSelected="1" workbookViewId="0">
      <selection activeCell="D1" sqref="D1"/>
    </sheetView>
  </sheetViews>
  <sheetFormatPr baseColWidth="10" defaultRowHeight="15" x14ac:dyDescent="0.25"/>
  <cols>
    <col min="1" max="1" width="56.85546875" bestFit="1" customWidth="1"/>
    <col min="2" max="5" width="11.7109375" bestFit="1" customWidth="1"/>
  </cols>
  <sheetData>
    <row r="1" spans="1:5" ht="23.25" x14ac:dyDescent="0.35">
      <c r="A1" s="1" t="s">
        <v>0</v>
      </c>
      <c r="B1" s="1"/>
      <c r="D1" s="18"/>
    </row>
    <row r="3" spans="1:5" x14ac:dyDescent="0.25">
      <c r="A3" s="2" t="s">
        <v>46</v>
      </c>
      <c r="B3" s="2"/>
    </row>
    <row r="4" spans="1:5" x14ac:dyDescent="0.25">
      <c r="A4" s="2" t="s">
        <v>1</v>
      </c>
      <c r="B4" s="2"/>
    </row>
    <row r="5" spans="1:5" ht="15.75" thickBot="1" x14ac:dyDescent="0.3">
      <c r="B5" s="17" t="s">
        <v>47</v>
      </c>
    </row>
    <row r="6" spans="1:5" ht="16.5" thickTop="1" thickBot="1" x14ac:dyDescent="0.3">
      <c r="A6" s="3" t="s">
        <v>0</v>
      </c>
      <c r="B6" s="6">
        <v>2023</v>
      </c>
      <c r="C6" s="4">
        <v>2022</v>
      </c>
      <c r="D6" s="4">
        <v>2021</v>
      </c>
      <c r="E6" s="4">
        <v>2020</v>
      </c>
    </row>
    <row r="7" spans="1:5" ht="15.75" thickTop="1" x14ac:dyDescent="0.25"/>
    <row r="8" spans="1:5" x14ac:dyDescent="0.25">
      <c r="A8" s="9" t="s">
        <v>2</v>
      </c>
      <c r="B8" s="11">
        <f>SUM(B9:B10)</f>
        <v>1345007.23</v>
      </c>
      <c r="C8" s="11">
        <f>SUM(C9:C10)</f>
        <v>1208924.92</v>
      </c>
      <c r="D8" s="11">
        <f>SUM(D9:D10)</f>
        <v>1229593.78</v>
      </c>
      <c r="E8" s="11">
        <f>SUM(E9:E10)</f>
        <v>1048851.8799999999</v>
      </c>
    </row>
    <row r="9" spans="1:5" x14ac:dyDescent="0.25">
      <c r="A9" t="s">
        <v>3</v>
      </c>
      <c r="B9" s="7">
        <v>1231246.54</v>
      </c>
      <c r="C9" s="5">
        <v>1089157.8999999999</v>
      </c>
      <c r="D9" s="5">
        <v>1133292.8400000001</v>
      </c>
      <c r="E9" s="5">
        <v>986033.94</v>
      </c>
    </row>
    <row r="10" spans="1:5" x14ac:dyDescent="0.25">
      <c r="A10" t="s">
        <v>4</v>
      </c>
      <c r="B10" s="7">
        <v>113760.69</v>
      </c>
      <c r="C10" s="5">
        <v>119767.02</v>
      </c>
      <c r="D10" s="5">
        <v>96300.94</v>
      </c>
      <c r="E10" s="5">
        <v>62817.94</v>
      </c>
    </row>
    <row r="11" spans="1:5" x14ac:dyDescent="0.25">
      <c r="A11" s="9" t="s">
        <v>5</v>
      </c>
      <c r="B11" s="11">
        <f>SUM(B12:B13)</f>
        <v>0</v>
      </c>
      <c r="C11" s="11">
        <f>SUM(C12:C13)</f>
        <v>21257.24</v>
      </c>
      <c r="D11" s="11">
        <f>SUM(D12:D13)</f>
        <v>80668.490000000005</v>
      </c>
      <c r="E11" s="11">
        <f>SUM(E12:E13)</f>
        <v>45019.199999999997</v>
      </c>
    </row>
    <row r="12" spans="1:5" x14ac:dyDescent="0.25">
      <c r="A12" t="s">
        <v>6</v>
      </c>
      <c r="C12" s="5">
        <v>21257.24</v>
      </c>
      <c r="D12" s="5">
        <v>16698.7</v>
      </c>
      <c r="E12" s="5">
        <v>20019.2</v>
      </c>
    </row>
    <row r="13" spans="1:5" x14ac:dyDescent="0.25">
      <c r="A13" t="s">
        <v>7</v>
      </c>
      <c r="C13" s="5">
        <v>0</v>
      </c>
      <c r="D13" s="5">
        <v>63969.79</v>
      </c>
      <c r="E13" s="5">
        <v>25000</v>
      </c>
    </row>
    <row r="14" spans="1:5" x14ac:dyDescent="0.25">
      <c r="A14" s="9" t="s">
        <v>8</v>
      </c>
      <c r="B14" s="11">
        <f>SUM(B15:B18)</f>
        <v>-751371.56</v>
      </c>
      <c r="C14" s="11">
        <f>SUM(C15:C18)</f>
        <v>-749596.72</v>
      </c>
      <c r="D14" s="11">
        <f>SUM(D15:D18)</f>
        <v>-783279.7</v>
      </c>
      <c r="E14" s="11">
        <f>SUM(E15:E18)</f>
        <v>-686217.3</v>
      </c>
    </row>
    <row r="15" spans="1:5" x14ac:dyDescent="0.25">
      <c r="A15" t="s">
        <v>9</v>
      </c>
      <c r="B15" s="5">
        <v>-706006.75</v>
      </c>
      <c r="C15" s="5">
        <v>-703130.77</v>
      </c>
      <c r="D15" s="5">
        <v>-561566.5</v>
      </c>
      <c r="E15" s="5">
        <v>-507127.61</v>
      </c>
    </row>
    <row r="16" spans="1:5" x14ac:dyDescent="0.25">
      <c r="A16" t="s">
        <v>10</v>
      </c>
      <c r="B16" s="5">
        <v>-45364.81</v>
      </c>
      <c r="C16" s="5">
        <v>-46465.95</v>
      </c>
      <c r="D16" s="5">
        <v>-148179.35</v>
      </c>
      <c r="E16" s="5">
        <v>-119695.17</v>
      </c>
    </row>
    <row r="17" spans="1:5" x14ac:dyDescent="0.25">
      <c r="A17" t="s">
        <v>11</v>
      </c>
      <c r="B17" s="5">
        <v>0</v>
      </c>
      <c r="C17" s="5">
        <v>0</v>
      </c>
      <c r="D17" s="5">
        <v>14851.89</v>
      </c>
      <c r="E17" s="5">
        <v>14235</v>
      </c>
    </row>
    <row r="18" spans="1:5" x14ac:dyDescent="0.25">
      <c r="A18" t="s">
        <v>12</v>
      </c>
      <c r="B18" s="5">
        <v>0</v>
      </c>
      <c r="C18" s="5">
        <v>0</v>
      </c>
      <c r="D18" s="5">
        <v>-88385.74</v>
      </c>
      <c r="E18" s="5">
        <f>-9659.73-63969.79</f>
        <v>-73629.52</v>
      </c>
    </row>
    <row r="19" spans="1:5" x14ac:dyDescent="0.25">
      <c r="A19" s="9" t="s">
        <v>13</v>
      </c>
      <c r="B19" s="11">
        <f>B21+B22</f>
        <v>11228.15</v>
      </c>
      <c r="C19" s="11">
        <f t="shared" ref="C19:E19" si="0">C21+C22</f>
        <v>88557.55</v>
      </c>
      <c r="D19" s="11">
        <f t="shared" si="0"/>
        <v>73163.260000000009</v>
      </c>
      <c r="E19" s="11">
        <f t="shared" si="0"/>
        <v>85760.89</v>
      </c>
    </row>
    <row r="20" spans="1:5" hidden="1" x14ac:dyDescent="0.25">
      <c r="A20" t="s">
        <v>14</v>
      </c>
      <c r="C20" s="5">
        <f>C22</f>
        <v>87557.55</v>
      </c>
      <c r="D20" s="5">
        <f>D22</f>
        <v>61128.26</v>
      </c>
      <c r="E20" s="5">
        <f>E22</f>
        <v>85760.89</v>
      </c>
    </row>
    <row r="21" spans="1:5" x14ac:dyDescent="0.25">
      <c r="A21" t="s">
        <v>41</v>
      </c>
      <c r="B21">
        <v>0</v>
      </c>
      <c r="C21" s="5">
        <v>1000</v>
      </c>
      <c r="D21" s="5">
        <v>12035</v>
      </c>
      <c r="E21" s="5">
        <v>0</v>
      </c>
    </row>
    <row r="22" spans="1:5" x14ac:dyDescent="0.25">
      <c r="A22" t="s">
        <v>15</v>
      </c>
      <c r="B22" s="5">
        <v>11228.15</v>
      </c>
      <c r="C22" s="5">
        <v>87557.55</v>
      </c>
      <c r="D22" s="5">
        <v>61128.26</v>
      </c>
      <c r="E22" s="5">
        <v>85760.89</v>
      </c>
    </row>
    <row r="23" spans="1:5" x14ac:dyDescent="0.25">
      <c r="A23" s="9" t="s">
        <v>16</v>
      </c>
      <c r="B23" s="11">
        <f>SUM(B24:B25)</f>
        <v>-400438.63</v>
      </c>
      <c r="C23" s="11">
        <f>SUM(C24:C25)</f>
        <v>-399062.74</v>
      </c>
      <c r="D23" s="11">
        <f>SUM(D24:D25)</f>
        <v>-303356.08</v>
      </c>
      <c r="E23" s="11">
        <f>SUM(E24:E25)</f>
        <v>-229235.19</v>
      </c>
    </row>
    <row r="24" spans="1:5" x14ac:dyDescent="0.25">
      <c r="A24" t="s">
        <v>17</v>
      </c>
      <c r="B24" s="5">
        <v>-303000.57</v>
      </c>
      <c r="C24" s="5">
        <v>-305454.07</v>
      </c>
      <c r="D24" s="5">
        <v>-229389.5</v>
      </c>
      <c r="E24" s="5">
        <v>-154105.64000000001</v>
      </c>
    </row>
    <row r="25" spans="1:5" x14ac:dyDescent="0.25">
      <c r="A25" t="s">
        <v>18</v>
      </c>
      <c r="B25" s="5">
        <v>-97438.06</v>
      </c>
      <c r="C25" s="5">
        <v>-93608.67</v>
      </c>
      <c r="D25" s="5">
        <v>-73966.58</v>
      </c>
      <c r="E25" s="5">
        <f>-74529.55-600</f>
        <v>-75129.55</v>
      </c>
    </row>
    <row r="26" spans="1:5" x14ac:dyDescent="0.25">
      <c r="A26" s="9" t="s">
        <v>19</v>
      </c>
      <c r="B26" s="11">
        <f>SUM(B27:B40)</f>
        <v>-172508.36</v>
      </c>
      <c r="C26" s="11">
        <f>SUM(C27:C40)</f>
        <v>-145857.03</v>
      </c>
      <c r="D26" s="11">
        <f>SUM(D27:D40)</f>
        <v>-179313.35</v>
      </c>
      <c r="E26" s="11">
        <f>SUM(E27:E40)</f>
        <v>-159515.27000000002</v>
      </c>
    </row>
    <row r="27" spans="1:5" x14ac:dyDescent="0.25">
      <c r="A27" t="s">
        <v>20</v>
      </c>
      <c r="B27" s="5">
        <v>-36985.5</v>
      </c>
      <c r="C27" s="5">
        <v>-24852.2</v>
      </c>
      <c r="D27" s="5">
        <v>-23817.42</v>
      </c>
      <c r="E27" s="5">
        <v>-12692</v>
      </c>
    </row>
    <row r="28" spans="1:5" x14ac:dyDescent="0.25">
      <c r="A28" t="s">
        <v>21</v>
      </c>
      <c r="B28" s="5">
        <v>-6532</v>
      </c>
      <c r="C28" s="5">
        <v>-14535.12</v>
      </c>
      <c r="D28" s="5">
        <v>-6492.55</v>
      </c>
      <c r="E28" s="5">
        <v>-2740.12</v>
      </c>
    </row>
    <row r="29" spans="1:5" x14ac:dyDescent="0.25">
      <c r="A29" t="s">
        <v>22</v>
      </c>
      <c r="B29" s="5">
        <v>-6303.23</v>
      </c>
      <c r="C29" s="5">
        <v>-12241.46</v>
      </c>
      <c r="D29" s="5">
        <v>-6275.78</v>
      </c>
      <c r="E29" s="5">
        <v>-4231.67</v>
      </c>
    </row>
    <row r="30" spans="1:5" x14ac:dyDescent="0.25">
      <c r="A30" t="s">
        <v>23</v>
      </c>
      <c r="B30" s="5">
        <v>-34478.14</v>
      </c>
      <c r="C30" s="5">
        <v>-31114.17</v>
      </c>
      <c r="D30" s="5">
        <v>-42913.760000000002</v>
      </c>
      <c r="E30" s="5">
        <v>-36529.69</v>
      </c>
    </row>
    <row r="31" spans="1:5" x14ac:dyDescent="0.25">
      <c r="A31" t="s">
        <v>24</v>
      </c>
      <c r="B31" s="5">
        <v>-1075.8699999999999</v>
      </c>
      <c r="C31" s="5">
        <v>-1061.47</v>
      </c>
      <c r="D31" s="5">
        <v>-872.13</v>
      </c>
      <c r="E31" s="5">
        <v>-861.81</v>
      </c>
    </row>
    <row r="32" spans="1:5" x14ac:dyDescent="0.25">
      <c r="A32" t="s">
        <v>25</v>
      </c>
      <c r="B32" s="5">
        <v>-6850.83</v>
      </c>
      <c r="C32" s="5">
        <v>-858.25</v>
      </c>
      <c r="D32" s="5">
        <v>-7713.68</v>
      </c>
      <c r="E32" s="5">
        <v>-6973.86</v>
      </c>
    </row>
    <row r="33" spans="1:5" x14ac:dyDescent="0.25">
      <c r="A33" t="s">
        <v>26</v>
      </c>
      <c r="B33" s="5">
        <v>0</v>
      </c>
      <c r="C33" s="5">
        <v>-643.9</v>
      </c>
      <c r="D33" s="5">
        <v>-13585.75</v>
      </c>
      <c r="E33" s="5">
        <v>-3322.3</v>
      </c>
    </row>
    <row r="34" spans="1:5" x14ac:dyDescent="0.25">
      <c r="A34" t="s">
        <v>27</v>
      </c>
      <c r="B34" s="5">
        <v>-5255.48</v>
      </c>
      <c r="C34" s="5">
        <v>-5745.68</v>
      </c>
      <c r="D34" s="5">
        <v>-3491.12</v>
      </c>
      <c r="E34" s="5">
        <v>-3368.03</v>
      </c>
    </row>
    <row r="35" spans="1:5" x14ac:dyDescent="0.25">
      <c r="A35" t="s">
        <v>28</v>
      </c>
      <c r="B35" s="5">
        <v>-68941.16</v>
      </c>
      <c r="C35" s="5">
        <v>-49262.52</v>
      </c>
      <c r="D35" s="5">
        <v>-50671.63</v>
      </c>
      <c r="E35" s="5">
        <v>-71200.05</v>
      </c>
    </row>
    <row r="36" spans="1:5" x14ac:dyDescent="0.25">
      <c r="A36" t="s">
        <v>29</v>
      </c>
      <c r="B36" s="5">
        <v>-4852.3</v>
      </c>
      <c r="C36" s="5">
        <v>-5542.26</v>
      </c>
      <c r="D36" s="5">
        <v>-3315.88</v>
      </c>
      <c r="E36" s="5">
        <v>-2759.12</v>
      </c>
    </row>
    <row r="37" spans="1:5" x14ac:dyDescent="0.25">
      <c r="A37" t="s">
        <v>44</v>
      </c>
      <c r="B37" s="5">
        <v>-1233.8499999999999</v>
      </c>
      <c r="C37" s="5">
        <v>0</v>
      </c>
      <c r="D37" s="5">
        <v>-1728.27</v>
      </c>
      <c r="E37" s="5">
        <v>0</v>
      </c>
    </row>
    <row r="38" spans="1:5" hidden="1" x14ac:dyDescent="0.25">
      <c r="A38" t="s">
        <v>30</v>
      </c>
      <c r="C38" s="5">
        <v>0</v>
      </c>
      <c r="D38" s="5">
        <v>-586.95000000000005</v>
      </c>
      <c r="E38" s="5">
        <v>-10098.200000000001</v>
      </c>
    </row>
    <row r="39" spans="1:5" hidden="1" x14ac:dyDescent="0.25">
      <c r="A39" t="s">
        <v>31</v>
      </c>
      <c r="C39" s="5">
        <v>0</v>
      </c>
      <c r="D39" s="8">
        <v>-17575</v>
      </c>
      <c r="E39" s="5"/>
    </row>
    <row r="40" spans="1:5" hidden="1" x14ac:dyDescent="0.25">
      <c r="A40" t="s">
        <v>32</v>
      </c>
      <c r="C40" s="5">
        <v>0</v>
      </c>
      <c r="D40" s="5">
        <v>-273.43</v>
      </c>
      <c r="E40" s="5">
        <v>-4738.42</v>
      </c>
    </row>
    <row r="41" spans="1:5" x14ac:dyDescent="0.25">
      <c r="A41" s="9" t="s">
        <v>33</v>
      </c>
      <c r="B41" s="11">
        <f>B42</f>
        <v>-4350.8900000000003</v>
      </c>
      <c r="C41" s="11">
        <f>C42</f>
        <v>-4247.1000000000004</v>
      </c>
      <c r="D41" s="11">
        <f>D42</f>
        <v>-3914.09</v>
      </c>
      <c r="E41" s="11">
        <f>E42</f>
        <v>-1752.5</v>
      </c>
    </row>
    <row r="42" spans="1:5" x14ac:dyDescent="0.25">
      <c r="A42" t="s">
        <v>34</v>
      </c>
      <c r="B42" s="5">
        <v>-4350.8900000000003</v>
      </c>
      <c r="C42" s="5">
        <v>-4247.1000000000004</v>
      </c>
      <c r="D42" s="5">
        <v>-3914.09</v>
      </c>
      <c r="E42" s="5">
        <v>-1752.5</v>
      </c>
    </row>
    <row r="43" spans="1:5" hidden="1" x14ac:dyDescent="0.25">
      <c r="A43" t="s">
        <v>35</v>
      </c>
      <c r="C43" s="5">
        <f>+C8+C11+C14+C19+C23+C26+C41</f>
        <v>19976.120000000003</v>
      </c>
      <c r="D43" s="5">
        <f>+D8+D11+D14+D19+D23+D26+D41</f>
        <v>113562.31000000006</v>
      </c>
      <c r="E43" s="5">
        <f>+E8+E11+E14+E19+E23+E26+E41</f>
        <v>102911.70999999979</v>
      </c>
    </row>
    <row r="44" spans="1:5" x14ac:dyDescent="0.25">
      <c r="A44" s="9" t="s">
        <v>36</v>
      </c>
      <c r="B44" s="11">
        <f>B45</f>
        <v>-5108.82</v>
      </c>
      <c r="C44" s="11">
        <f>C45</f>
        <v>-5832.22</v>
      </c>
      <c r="D44" s="11">
        <f>D45</f>
        <v>-6536.06</v>
      </c>
      <c r="E44" s="11">
        <f>E45</f>
        <v>-7287.6</v>
      </c>
    </row>
    <row r="45" spans="1:5" x14ac:dyDescent="0.25">
      <c r="A45" t="s">
        <v>37</v>
      </c>
      <c r="B45" s="5">
        <v>-5108.82</v>
      </c>
      <c r="C45" s="5">
        <v>-5832.22</v>
      </c>
      <c r="D45" s="5">
        <v>-6536.06</v>
      </c>
      <c r="E45" s="5">
        <v>-7287.6</v>
      </c>
    </row>
    <row r="46" spans="1:5" ht="15.75" hidden="1" thickBot="1" x14ac:dyDescent="0.3">
      <c r="A46" t="s">
        <v>38</v>
      </c>
      <c r="C46" s="5">
        <f>+C44</f>
        <v>-5832.22</v>
      </c>
      <c r="D46" s="5">
        <f>+D44</f>
        <v>-6536.06</v>
      </c>
      <c r="E46" s="5">
        <f>+E44</f>
        <v>-7287.6</v>
      </c>
    </row>
    <row r="47" spans="1:5" ht="15.75" thickBot="1" x14ac:dyDescent="0.3">
      <c r="A47" s="12" t="s">
        <v>43</v>
      </c>
      <c r="B47" s="13">
        <f>B8+B11+B14+B19+B23+B26+B41+B44</f>
        <v>22457.119999999959</v>
      </c>
      <c r="C47" s="14">
        <f>+C43+C46</f>
        <v>14143.900000000001</v>
      </c>
      <c r="D47" s="14">
        <f>+D43+D46</f>
        <v>107026.25000000006</v>
      </c>
      <c r="E47" s="15">
        <f>+E43+E46</f>
        <v>95624.109999999782</v>
      </c>
    </row>
    <row r="48" spans="1:5" x14ac:dyDescent="0.25">
      <c r="A48" s="9" t="s">
        <v>39</v>
      </c>
      <c r="B48" s="10"/>
      <c r="C48" s="11">
        <f>C49</f>
        <v>0</v>
      </c>
      <c r="D48" s="11">
        <f>D49</f>
        <v>-12375.09</v>
      </c>
      <c r="E48" s="11">
        <f>E49</f>
        <v>-8659.2800000000007</v>
      </c>
    </row>
    <row r="49" spans="1:5" ht="15.75" thickBot="1" x14ac:dyDescent="0.3">
      <c r="A49" t="s">
        <v>40</v>
      </c>
      <c r="C49" s="5">
        <v>0</v>
      </c>
      <c r="D49" s="5">
        <v>-12375.09</v>
      </c>
      <c r="E49" s="5">
        <v>-8659.2800000000007</v>
      </c>
    </row>
    <row r="50" spans="1:5" ht="15.75" thickBot="1" x14ac:dyDescent="0.3">
      <c r="A50" s="12" t="s">
        <v>42</v>
      </c>
      <c r="B50" s="13">
        <f>B47+B48</f>
        <v>22457.119999999959</v>
      </c>
      <c r="C50" s="14">
        <f>+C47+C48</f>
        <v>14143.900000000001</v>
      </c>
      <c r="D50" s="14">
        <f>+D47+D48</f>
        <v>94651.160000000062</v>
      </c>
      <c r="E50" s="15">
        <f>+E47+E48</f>
        <v>86964.829999999783</v>
      </c>
    </row>
    <row r="52" spans="1:5" s="16" customFormat="1" x14ac:dyDescent="0.25">
      <c r="A52" s="16" t="s">
        <v>45</v>
      </c>
    </row>
  </sheetData>
  <pageMargins left="0.7" right="0.7" top="0.75" bottom="0.75" header="0.3" footer="0.3"/>
  <pageSetup paperSize="9" scale="84" fitToHeight="100" orientation="portrait" r:id="rId1"/>
  <ignoredErrors>
    <ignoredError sqref="E11 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de Pérdidas y Ganancias</vt:lpstr>
      <vt:lpstr>'Cuenta de Pérdidas y Ganancias'!Área_de_impresión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David A.</cp:lastModifiedBy>
  <dcterms:created xsi:type="dcterms:W3CDTF">2023-11-15T19:44:46Z</dcterms:created>
  <dcterms:modified xsi:type="dcterms:W3CDTF">2024-02-27T08:53:32Z</dcterms:modified>
</cp:coreProperties>
</file>