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"/>
    </mc:Choice>
  </mc:AlternateContent>
  <xr:revisionPtr revIDLastSave="0" documentId="13_ncr:1_{611809FE-8F9D-4E91-AE2B-E06DBB735207}" xr6:coauthVersionLast="47" xr6:coauthVersionMax="47" xr10:uidLastSave="{00000000-0000-0000-0000-000000000000}"/>
  <bookViews>
    <workbookView xWindow="-120" yWindow="-120" windowWidth="29040" windowHeight="15720" xr2:uid="{387383F1-97F6-409D-9EFB-5BB0CC85365B}"/>
  </bookViews>
  <sheets>
    <sheet name="BS" sheetId="2" r:id="rId1"/>
  </sheets>
  <definedNames>
    <definedName name="_xlnm.Print_Area" localSheetId="0">BS!$A$1:$K$39</definedName>
    <definedName name="_xlnm.Print_Titles" localSheetId="0">BS!$1:$7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2" l="1"/>
  <c r="H31" i="2"/>
  <c r="H29" i="2"/>
  <c r="H28" i="2" s="1"/>
  <c r="H21" i="2"/>
  <c r="H20" i="2" s="1"/>
  <c r="H17" i="2"/>
  <c r="H16" i="2" s="1"/>
  <c r="H15" i="2" s="1"/>
  <c r="H13" i="2"/>
  <c r="H10" i="2"/>
  <c r="H9" i="2" s="1"/>
  <c r="B31" i="2"/>
  <c r="B28" i="2"/>
  <c r="B25" i="2"/>
  <c r="B24" i="2" s="1"/>
  <c r="B18" i="2"/>
  <c r="B14" i="2"/>
  <c r="H27" i="2" l="1"/>
  <c r="H19" i="2" s="1"/>
  <c r="H8" i="2"/>
  <c r="B23" i="2"/>
  <c r="B17" i="2" s="1"/>
  <c r="K23" i="2"/>
  <c r="K37" i="2"/>
  <c r="K31" i="2"/>
  <c r="K29" i="2"/>
  <c r="K28" i="2" s="1"/>
  <c r="K21" i="2"/>
  <c r="K17" i="2"/>
  <c r="K16" i="2" s="1"/>
  <c r="K15" i="2" s="1"/>
  <c r="K13" i="2"/>
  <c r="K10" i="2"/>
  <c r="K9" i="2" s="1"/>
  <c r="E35" i="2"/>
  <c r="E33" i="2"/>
  <c r="E31" i="2"/>
  <c r="E28" i="2"/>
  <c r="E25" i="2"/>
  <c r="E24" i="2" s="1"/>
  <c r="E18" i="2"/>
  <c r="E14" i="2"/>
  <c r="E9" i="2"/>
  <c r="J37" i="2"/>
  <c r="I37" i="2"/>
  <c r="J31" i="2"/>
  <c r="I31" i="2"/>
  <c r="J29" i="2"/>
  <c r="J28" i="2" s="1"/>
  <c r="I29" i="2"/>
  <c r="I28" i="2" s="1"/>
  <c r="J23" i="2"/>
  <c r="I23" i="2"/>
  <c r="J21" i="2"/>
  <c r="I21" i="2"/>
  <c r="J17" i="2"/>
  <c r="J16" i="2" s="1"/>
  <c r="J15" i="2" s="1"/>
  <c r="I17" i="2"/>
  <c r="I16" i="2" s="1"/>
  <c r="I15" i="2" s="1"/>
  <c r="J13" i="2"/>
  <c r="I13" i="2"/>
  <c r="J10" i="2"/>
  <c r="J9" i="2" s="1"/>
  <c r="I10" i="2"/>
  <c r="I9" i="2" s="1"/>
  <c r="D35" i="2"/>
  <c r="C35" i="2"/>
  <c r="D33" i="2"/>
  <c r="C33" i="2"/>
  <c r="D31" i="2"/>
  <c r="C31" i="2"/>
  <c r="D28" i="2"/>
  <c r="C28" i="2"/>
  <c r="D25" i="2"/>
  <c r="D24" i="2" s="1"/>
  <c r="C25" i="2"/>
  <c r="C24" i="2" s="1"/>
  <c r="D18" i="2"/>
  <c r="C18" i="2"/>
  <c r="D14" i="2"/>
  <c r="C14" i="2"/>
  <c r="D9" i="2"/>
  <c r="C9" i="2"/>
  <c r="B8" i="2" s="1"/>
  <c r="K20" i="2" l="1"/>
  <c r="B38" i="2"/>
  <c r="H39" i="2"/>
  <c r="C8" i="2"/>
  <c r="E23" i="2"/>
  <c r="E17" i="2" s="1"/>
  <c r="K27" i="2"/>
  <c r="J8" i="2"/>
  <c r="K8" i="2"/>
  <c r="E8" i="2"/>
  <c r="D8" i="2"/>
  <c r="I20" i="2"/>
  <c r="I27" i="2"/>
  <c r="I8" i="2"/>
  <c r="J20" i="2"/>
  <c r="J27" i="2"/>
  <c r="D23" i="2"/>
  <c r="D17" i="2" s="1"/>
  <c r="C23" i="2"/>
  <c r="C17" i="2" s="1"/>
  <c r="K19" i="2" l="1"/>
  <c r="K39" i="2" s="1"/>
  <c r="E38" i="2"/>
  <c r="C38" i="2"/>
  <c r="D38" i="2"/>
  <c r="I19" i="2"/>
  <c r="I39" i="2" s="1"/>
  <c r="J19" i="2"/>
  <c r="J39" i="2" s="1"/>
</calcChain>
</file>

<file path=xl/sharedStrings.xml><?xml version="1.0" encoding="utf-8"?>
<sst xmlns="http://schemas.openxmlformats.org/spreadsheetml/2006/main" count="70" uniqueCount="68">
  <si>
    <t>Balance de Situación</t>
  </si>
  <si>
    <t>Empresa: ASOC. CULTURAL TRAFICANTES DE SUEÑOS</t>
  </si>
  <si>
    <t>Período: de Enero a Diciembre</t>
  </si>
  <si>
    <t>Pasivo</t>
  </si>
  <si>
    <t>A) PATRIMONIO NETO</t>
  </si>
  <si>
    <t xml:space="preserve">      A-1) Fondos propios</t>
  </si>
  <si>
    <t xml:space="preserve">      V. Resultados de ejercicios anteriores</t>
  </si>
  <si>
    <t xml:space="preserve">          120    REMANENTE</t>
  </si>
  <si>
    <t xml:space="preserve">      VII. Resultado del ejercicio</t>
  </si>
  <si>
    <t xml:space="preserve">      A-3) Subvenciones, donaciones y legados recibidos</t>
  </si>
  <si>
    <t xml:space="preserve">          130    SUBVENCIONES OFICIALES DE CAP</t>
  </si>
  <si>
    <t>B) PASIVO NO CORRIENTE</t>
  </si>
  <si>
    <t xml:space="preserve">      II. Deudas a largo plazo</t>
  </si>
  <si>
    <t xml:space="preserve">      1. Deudas con entidades de crédito</t>
  </si>
  <si>
    <t xml:space="preserve">          170    DEUDAS A LARGO PLAZO CON ENTI</t>
  </si>
  <si>
    <t>C) PASIVO CORRIENTE</t>
  </si>
  <si>
    <t xml:space="preserve">      II. Deudas a corto plazo</t>
  </si>
  <si>
    <t xml:space="preserve">      1. Deudas con entidades de credito</t>
  </si>
  <si>
    <t xml:space="preserve">          520    DEUDAS A CORTO PLAZO CON ENTI</t>
  </si>
  <si>
    <t xml:space="preserve">      3. Otras deudas a corto plazo</t>
  </si>
  <si>
    <t xml:space="preserve">          551    CUENTA CORRIENTE CON SOCIOS Y</t>
  </si>
  <si>
    <t xml:space="preserve">          555    PARTIDAS PENDIENTES DE APLICA</t>
  </si>
  <si>
    <t xml:space="preserve">          560    FIANZAS RECIBIDAS A CORTO PLA</t>
  </si>
  <si>
    <t xml:space="preserve">      IV. Acreedores comerc. y otras cuentas a pagar</t>
  </si>
  <si>
    <t xml:space="preserve">      1. Proveedores</t>
  </si>
  <si>
    <t xml:space="preserve">      b) Proveedores a corto plazo</t>
  </si>
  <si>
    <t xml:space="preserve">          400    PROVEEDORES</t>
  </si>
  <si>
    <t xml:space="preserve">      2. Otros acreedores</t>
  </si>
  <si>
    <t xml:space="preserve">          410    ACREEDORES POR PRESTACIONES D</t>
  </si>
  <si>
    <t xml:space="preserve">          438    ANTICIPOS DE CLIENTES</t>
  </si>
  <si>
    <t xml:space="preserve">          465    REMUNERACIONES PENDIENTES DE</t>
  </si>
  <si>
    <t xml:space="preserve">          475    HACIENDA PÚBLICA, ACREEDORA P</t>
  </si>
  <si>
    <t xml:space="preserve">          476    ORGANISMOS DE LA SEGURIDAD SO</t>
  </si>
  <si>
    <t xml:space="preserve">      V. Periodificaciones a corto plazo</t>
  </si>
  <si>
    <t xml:space="preserve">          485    INGRESOS ANTICIPADOS</t>
  </si>
  <si>
    <t>T O T A L   PATRIMONIO NETO Y PASIVO</t>
  </si>
  <si>
    <t>Activo</t>
  </si>
  <si>
    <t>A) ACTIVO NO CORRIENTE</t>
  </si>
  <si>
    <t xml:space="preserve">      II. Inmovilizado material</t>
  </si>
  <si>
    <t xml:space="preserve">          216    MOBILIARIO</t>
  </si>
  <si>
    <t xml:space="preserve">          217    EQUIPOS PARA PROCESOS DE INFO</t>
  </si>
  <si>
    <t xml:space="preserve">          219    OTRO INMOVILIZADO MATERIAL</t>
  </si>
  <si>
    <t xml:space="preserve">          281    AMORTIZACIÓN ACUMULADA DEL IN</t>
  </si>
  <si>
    <t xml:space="preserve">      V. Inversiones financieras a largo plazo</t>
  </si>
  <si>
    <t xml:space="preserve">          240    PARTICIPACIONES A LARGO PLAZO</t>
  </si>
  <si>
    <t xml:space="preserve">          260    FIANZAS CONSTITUIDAS A LARGO</t>
  </si>
  <si>
    <t>B) ACTIVO CORRIENTE</t>
  </si>
  <si>
    <t xml:space="preserve">      I. Existencias</t>
  </si>
  <si>
    <t xml:space="preserve">          300    MERCADERÍAS A</t>
  </si>
  <si>
    <t xml:space="preserve">          350    PRODUCTOS TERMINADOS A</t>
  </si>
  <si>
    <t xml:space="preserve">          393    DETERIORO DE VALOR DE LOS PRO</t>
  </si>
  <si>
    <t xml:space="preserve">          407    ANTICIPOS A PROVEEDORES</t>
  </si>
  <si>
    <t xml:space="preserve">      II. Deudores comerciales y otras cuentas a cob.</t>
  </si>
  <si>
    <t xml:space="preserve">      1. Clientes ventas y prestación de servicios</t>
  </si>
  <si>
    <t xml:space="preserve">      b) Cltes.ventas y prestación servicios CP</t>
  </si>
  <si>
    <t xml:space="preserve">          430    CLIENTES</t>
  </si>
  <si>
    <t xml:space="preserve">          490    DETERIORO DE VALOR DE CRÉDITO</t>
  </si>
  <si>
    <t xml:space="preserve">      3. Otros deudores</t>
  </si>
  <si>
    <t xml:space="preserve">          470    HACIENDA PÚBLICA, DEUDORA POR</t>
  </si>
  <si>
    <t xml:space="preserve">          544    CRÉDITOS A CORTO PLAZO AL PER</t>
  </si>
  <si>
    <t xml:space="preserve">      IV. Inversiones financieras a corto plazo</t>
  </si>
  <si>
    <t xml:space="preserve">          565    FIANZAS CONSTITUIDAS A CORTO</t>
  </si>
  <si>
    <t xml:space="preserve">          480    GASTOS ANTICIPADOS</t>
  </si>
  <si>
    <t xml:space="preserve">      VI. Efectivo y otros activos líquidos equival.</t>
  </si>
  <si>
    <t xml:space="preserve">          570    CAJA, EUROS</t>
  </si>
  <si>
    <t xml:space="preserve">          572    BANCOS E INSTITUCIONES DE CRÉ</t>
  </si>
  <si>
    <t>T O T A L   A C T I V O</t>
  </si>
  <si>
    <t>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</si>
</sst>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"/>
    <numFmt numFmtId="165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0" fillId="0" borderId="0" xfId="0" applyNumberFormat="1"/>
    <xf numFmtId="0" fontId="4" fillId="3" borderId="1" xfId="0" applyFont="1" applyFill="1" applyBorder="1" applyAlignment="1">
      <alignment horizontal="center"/>
    </xf>
    <xf numFmtId="4" fontId="0" fillId="0" borderId="0" xfId="0" applyNumberFormat="1"/>
    <xf numFmtId="165" fontId="0" fillId="0" borderId="0" xfId="0" applyNumberFormat="1"/>
    <xf numFmtId="0" fontId="1" fillId="4" borderId="0" xfId="0" applyFont="1" applyFill="1"/>
    <xf numFmtId="164" fontId="1" fillId="4" borderId="0" xfId="0" applyNumberFormat="1" applyFont="1" applyFill="1"/>
    <xf numFmtId="0" fontId="1" fillId="5" borderId="0" xfId="0" applyFont="1" applyFill="1"/>
    <xf numFmtId="164" fontId="1" fillId="5" borderId="0" xfId="0" applyNumberFormat="1" applyFont="1" applyFill="1"/>
    <xf numFmtId="0" fontId="1" fillId="4" borderId="3" xfId="0" applyFont="1" applyFill="1" applyBorder="1"/>
    <xf numFmtId="164" fontId="1" fillId="4" borderId="2" xfId="0" applyNumberFormat="1" applyFont="1" applyFill="1" applyBorder="1"/>
    <xf numFmtId="164" fontId="1" fillId="4" borderId="4" xfId="0" applyNumberFormat="1" applyFont="1" applyFill="1" applyBorder="1"/>
    <xf numFmtId="0" fontId="1" fillId="5" borderId="3" xfId="0" applyFont="1" applyFill="1" applyBorder="1"/>
    <xf numFmtId="164" fontId="1" fillId="5" borderId="2" xfId="0" applyNumberFormat="1" applyFont="1" applyFill="1" applyBorder="1"/>
    <xf numFmtId="164" fontId="1" fillId="5" borderId="4" xfId="0" applyNumberFormat="1" applyFont="1" applyFill="1" applyBorder="1"/>
    <xf numFmtId="164" fontId="1" fillId="0" borderId="0" xfId="0" applyNumberFormat="1" applyFont="1"/>
    <xf numFmtId="0" fontId="5" fillId="3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861A-7E45-453E-A4C1-6185B1BA30E4}">
  <sheetPr>
    <pageSetUpPr fitToPage="1"/>
  </sheetPr>
  <dimension ref="A1:K41"/>
  <sheetViews>
    <sheetView showGridLines="0" tabSelected="1" workbookViewId="0">
      <selection activeCell="H1" sqref="H1"/>
    </sheetView>
  </sheetViews>
  <sheetFormatPr baseColWidth="10" defaultRowHeight="15" x14ac:dyDescent="0.25"/>
  <cols>
    <col min="1" max="1" width="48.28515625" bestFit="1" customWidth="1"/>
    <col min="2" max="2" width="10.5703125" bestFit="1" customWidth="1"/>
    <col min="3" max="5" width="10.140625" bestFit="1" customWidth="1"/>
    <col min="7" max="7" width="49.42578125" bestFit="1" customWidth="1"/>
    <col min="8" max="11" width="10.140625" bestFit="1" customWidth="1"/>
  </cols>
  <sheetData>
    <row r="1" spans="1:11" ht="23.25" x14ac:dyDescent="0.35">
      <c r="A1" s="1" t="s">
        <v>0</v>
      </c>
      <c r="B1" s="1"/>
      <c r="G1" s="1"/>
      <c r="H1" s="21"/>
    </row>
    <row r="3" spans="1:11" x14ac:dyDescent="0.25">
      <c r="A3" s="2" t="s">
        <v>1</v>
      </c>
      <c r="B3" s="2"/>
      <c r="G3" s="2"/>
      <c r="H3" s="2"/>
    </row>
    <row r="4" spans="1:11" x14ac:dyDescent="0.25">
      <c r="A4" s="2" t="s">
        <v>2</v>
      </c>
      <c r="B4" s="2"/>
      <c r="G4" s="2"/>
      <c r="H4" s="2"/>
    </row>
    <row r="5" spans="1:11" ht="15.75" thickBot="1" x14ac:dyDescent="0.3">
      <c r="B5" s="20" t="s">
        <v>67</v>
      </c>
      <c r="H5" s="20" t="s">
        <v>67</v>
      </c>
    </row>
    <row r="6" spans="1:11" ht="16.5" thickTop="1" thickBot="1" x14ac:dyDescent="0.3">
      <c r="A6" s="3" t="s">
        <v>36</v>
      </c>
      <c r="B6" s="6">
        <v>2023</v>
      </c>
      <c r="C6" s="4">
        <v>2022</v>
      </c>
      <c r="D6" s="4">
        <v>2021</v>
      </c>
      <c r="E6" s="4">
        <v>2020</v>
      </c>
      <c r="G6" s="3" t="s">
        <v>3</v>
      </c>
      <c r="H6" s="6">
        <v>2023</v>
      </c>
      <c r="I6" s="4">
        <v>2022</v>
      </c>
      <c r="J6" s="4">
        <v>2021</v>
      </c>
      <c r="K6" s="4">
        <v>2020</v>
      </c>
    </row>
    <row r="7" spans="1:11" ht="15.75" thickTop="1" x14ac:dyDescent="0.25">
      <c r="B7" s="8"/>
    </row>
    <row r="8" spans="1:11" x14ac:dyDescent="0.25">
      <c r="A8" s="9" t="s">
        <v>37</v>
      </c>
      <c r="B8" s="10">
        <f>+B9+B14</f>
        <v>351801.94</v>
      </c>
      <c r="C8" s="10">
        <f>+C9+C14</f>
        <v>356152.83</v>
      </c>
      <c r="D8" s="10">
        <f>+D9+D14</f>
        <v>357912.72</v>
      </c>
      <c r="E8" s="10">
        <f>+E9+E14</f>
        <v>334188.93</v>
      </c>
      <c r="G8" s="11" t="s">
        <v>4</v>
      </c>
      <c r="H8" s="12">
        <f>+H9+H13</f>
        <v>566092.89</v>
      </c>
      <c r="I8" s="12">
        <f>+I9+I13</f>
        <v>550773.57000000007</v>
      </c>
      <c r="J8" s="12">
        <f>+J9+J13</f>
        <v>510491.87</v>
      </c>
      <c r="K8" s="12">
        <f>+K9+K13</f>
        <v>433727.62</v>
      </c>
    </row>
    <row r="9" spans="1:11" x14ac:dyDescent="0.25">
      <c r="A9" t="s">
        <v>38</v>
      </c>
      <c r="B9" s="5">
        <v>12114.439999999999</v>
      </c>
      <c r="C9" s="5">
        <f>SUM(C10:C13)</f>
        <v>16465.329999999998</v>
      </c>
      <c r="D9" s="5">
        <f>SUM(D10:D13)</f>
        <v>18225.22</v>
      </c>
      <c r="E9" s="5">
        <f>SUM(E10:E13)</f>
        <v>9501.43</v>
      </c>
      <c r="G9" t="s">
        <v>5</v>
      </c>
      <c r="H9" s="5">
        <f>+H10+H12</f>
        <v>547092.89</v>
      </c>
      <c r="I9" s="5">
        <f>+I10+I12</f>
        <v>524635.77</v>
      </c>
      <c r="J9" s="5">
        <f>+J10+J12</f>
        <v>510491.87</v>
      </c>
      <c r="K9" s="5">
        <f>+K10+K12</f>
        <v>415941.51</v>
      </c>
    </row>
    <row r="10" spans="1:11" x14ac:dyDescent="0.25">
      <c r="A10" t="s">
        <v>39</v>
      </c>
      <c r="B10" s="5">
        <v>17978.48</v>
      </c>
      <c r="C10" s="5">
        <v>17978.48</v>
      </c>
      <c r="D10" s="5">
        <v>15886.36</v>
      </c>
      <c r="E10" s="5">
        <v>7443.51</v>
      </c>
      <c r="G10" t="s">
        <v>6</v>
      </c>
      <c r="H10" s="5">
        <f>H11</f>
        <v>524635.77</v>
      </c>
      <c r="I10" s="5">
        <f>I11</f>
        <v>510491.87</v>
      </c>
      <c r="J10" s="5">
        <f>J11</f>
        <v>415840.71</v>
      </c>
      <c r="K10" s="5">
        <f>K11</f>
        <v>328976.68</v>
      </c>
    </row>
    <row r="11" spans="1:11" x14ac:dyDescent="0.25">
      <c r="A11" t="s">
        <v>40</v>
      </c>
      <c r="B11" s="5">
        <v>10779.8</v>
      </c>
      <c r="C11" s="5">
        <v>10779.8</v>
      </c>
      <c r="D11" s="5">
        <v>10384.709999999999</v>
      </c>
      <c r="E11" s="5">
        <v>10328.469999999999</v>
      </c>
      <c r="G11" t="s">
        <v>7</v>
      </c>
      <c r="H11" s="5">
        <v>524635.77</v>
      </c>
      <c r="I11" s="5">
        <v>510491.87</v>
      </c>
      <c r="J11" s="5">
        <v>415840.71</v>
      </c>
      <c r="K11" s="5">
        <v>328976.68</v>
      </c>
    </row>
    <row r="12" spans="1:11" x14ac:dyDescent="0.25">
      <c r="A12" t="s">
        <v>41</v>
      </c>
      <c r="B12" s="5">
        <v>6128.79</v>
      </c>
      <c r="C12" s="5">
        <v>6128.79</v>
      </c>
      <c r="D12" s="5">
        <v>6128.79</v>
      </c>
      <c r="E12" s="5">
        <v>1990</v>
      </c>
      <c r="G12" t="s">
        <v>8</v>
      </c>
      <c r="H12" s="7">
        <v>22457.119999999999</v>
      </c>
      <c r="I12" s="5">
        <v>14143.9</v>
      </c>
      <c r="J12" s="5">
        <v>94651.16</v>
      </c>
      <c r="K12" s="5">
        <v>86964.83</v>
      </c>
    </row>
    <row r="13" spans="1:11" x14ac:dyDescent="0.25">
      <c r="A13" t="s">
        <v>42</v>
      </c>
      <c r="B13" s="5">
        <v>-22772.63</v>
      </c>
      <c r="C13" s="5">
        <v>-18421.740000000002</v>
      </c>
      <c r="D13" s="5">
        <v>-14174.64</v>
      </c>
      <c r="E13" s="5">
        <v>-10260.549999999999</v>
      </c>
      <c r="G13" t="s">
        <v>9</v>
      </c>
      <c r="H13" s="5">
        <f>H14</f>
        <v>19000</v>
      </c>
      <c r="I13" s="5">
        <f>I14</f>
        <v>26137.8</v>
      </c>
      <c r="J13" s="5">
        <f>J14</f>
        <v>0</v>
      </c>
      <c r="K13" s="5">
        <f>K14</f>
        <v>17786.11</v>
      </c>
    </row>
    <row r="14" spans="1:11" x14ac:dyDescent="0.25">
      <c r="A14" t="s">
        <v>43</v>
      </c>
      <c r="B14" s="5">
        <f>SUM(B15:B16)</f>
        <v>339687.5</v>
      </c>
      <c r="C14" s="5">
        <f>SUM(C15:C16)</f>
        <v>339687.5</v>
      </c>
      <c r="D14" s="5">
        <f>SUM(D15:D16)</f>
        <v>339687.5</v>
      </c>
      <c r="E14" s="5">
        <f>SUM(E15:E16)</f>
        <v>324687.5</v>
      </c>
      <c r="G14" t="s">
        <v>10</v>
      </c>
      <c r="H14" s="5">
        <v>19000</v>
      </c>
      <c r="I14" s="5">
        <v>26137.8</v>
      </c>
      <c r="J14" s="5">
        <v>0</v>
      </c>
      <c r="K14" s="5">
        <v>17786.11</v>
      </c>
    </row>
    <row r="15" spans="1:11" x14ac:dyDescent="0.25">
      <c r="A15" t="s">
        <v>44</v>
      </c>
      <c r="B15" s="5">
        <v>338487.5</v>
      </c>
      <c r="C15" s="5">
        <v>338487.5</v>
      </c>
      <c r="D15" s="5">
        <v>338487.5</v>
      </c>
      <c r="E15" s="5">
        <v>323487.5</v>
      </c>
      <c r="G15" s="11" t="s">
        <v>11</v>
      </c>
      <c r="H15" s="12">
        <f t="shared" ref="H15:K16" si="0">+H16</f>
        <v>143808.35</v>
      </c>
      <c r="I15" s="12">
        <f t="shared" si="0"/>
        <v>172474.76</v>
      </c>
      <c r="J15" s="12">
        <f t="shared" si="0"/>
        <v>197674.76</v>
      </c>
      <c r="K15" s="12">
        <f t="shared" si="0"/>
        <v>217674.76</v>
      </c>
    </row>
    <row r="16" spans="1:11" x14ac:dyDescent="0.25">
      <c r="A16" t="s">
        <v>45</v>
      </c>
      <c r="B16" s="5">
        <v>1200</v>
      </c>
      <c r="C16" s="5">
        <v>1200</v>
      </c>
      <c r="D16" s="5">
        <v>1200</v>
      </c>
      <c r="E16" s="5">
        <v>1200</v>
      </c>
      <c r="G16" t="s">
        <v>12</v>
      </c>
      <c r="H16" s="5">
        <f t="shared" si="0"/>
        <v>143808.35</v>
      </c>
      <c r="I16" s="5">
        <f t="shared" si="0"/>
        <v>172474.76</v>
      </c>
      <c r="J16" s="5">
        <f t="shared" si="0"/>
        <v>197674.76</v>
      </c>
      <c r="K16" s="5">
        <f t="shared" si="0"/>
        <v>217674.76</v>
      </c>
    </row>
    <row r="17" spans="1:11" x14ac:dyDescent="0.25">
      <c r="A17" s="9" t="s">
        <v>46</v>
      </c>
      <c r="B17" s="10">
        <f>+B18+B23+B31+B33+B35</f>
        <v>583325.82400000002</v>
      </c>
      <c r="C17" s="10">
        <f>+C18+C23+C31+C33+C35</f>
        <v>598636.80000000005</v>
      </c>
      <c r="D17" s="10">
        <f>+D18+D23+D31+D33+D35</f>
        <v>557981.63000000012</v>
      </c>
      <c r="E17" s="10">
        <f>+E18+E23+E31+E33+E35</f>
        <v>588354.92999999993</v>
      </c>
      <c r="G17" t="s">
        <v>13</v>
      </c>
      <c r="H17" s="5">
        <f>H18</f>
        <v>143808.35</v>
      </c>
      <c r="I17" s="5">
        <f>I18</f>
        <v>172474.76</v>
      </c>
      <c r="J17" s="5">
        <f>J18</f>
        <v>197674.76</v>
      </c>
      <c r="K17" s="5">
        <f>K18</f>
        <v>217674.76</v>
      </c>
    </row>
    <row r="18" spans="1:11" x14ac:dyDescent="0.25">
      <c r="A18" t="s">
        <v>47</v>
      </c>
      <c r="B18" s="19">
        <f>SUM(B19:B22)</f>
        <v>161198.56</v>
      </c>
      <c r="C18" s="19">
        <f>SUM(C19:C22)</f>
        <v>161233.01</v>
      </c>
      <c r="D18" s="19">
        <f>SUM(D19:D22)</f>
        <v>139975.77000000002</v>
      </c>
      <c r="E18" s="19">
        <f>SUM(E19:E22)</f>
        <v>132806.68</v>
      </c>
      <c r="G18" t="s">
        <v>14</v>
      </c>
      <c r="H18" s="7">
        <v>143808.35</v>
      </c>
      <c r="I18" s="5">
        <v>172474.76</v>
      </c>
      <c r="J18" s="5">
        <v>197674.76</v>
      </c>
      <c r="K18" s="5">
        <v>217674.76</v>
      </c>
    </row>
    <row r="19" spans="1:11" x14ac:dyDescent="0.25">
      <c r="A19" t="s">
        <v>48</v>
      </c>
      <c r="B19" s="5">
        <v>79324.2</v>
      </c>
      <c r="C19" s="5">
        <v>79324.2</v>
      </c>
      <c r="D19" s="5">
        <v>79324.2</v>
      </c>
      <c r="E19" s="5">
        <v>84423</v>
      </c>
      <c r="G19" s="11" t="s">
        <v>15</v>
      </c>
      <c r="H19" s="12">
        <f>+H20+H27+H37</f>
        <v>225226.52000000002</v>
      </c>
      <c r="I19" s="12">
        <f>+I20+I27+I37</f>
        <v>231541.30000000002</v>
      </c>
      <c r="J19" s="12">
        <f>+J20+J27+J37</f>
        <v>207727.72</v>
      </c>
      <c r="K19" s="12">
        <f>+K20+K27+K37</f>
        <v>271141.48</v>
      </c>
    </row>
    <row r="20" spans="1:11" x14ac:dyDescent="0.25">
      <c r="A20" t="s">
        <v>49</v>
      </c>
      <c r="B20" s="5">
        <v>170260.1</v>
      </c>
      <c r="C20" s="5">
        <v>170260.1</v>
      </c>
      <c r="D20" s="5">
        <v>149002.85999999999</v>
      </c>
      <c r="E20" s="5">
        <v>122013.2</v>
      </c>
      <c r="G20" t="s">
        <v>16</v>
      </c>
      <c r="H20" s="5">
        <f>+H21+H23</f>
        <v>26927.56</v>
      </c>
      <c r="I20" s="5">
        <f>+I21+I23</f>
        <v>23259.85</v>
      </c>
      <c r="J20" s="5">
        <f>+J21+J23</f>
        <v>10798.729999999998</v>
      </c>
      <c r="K20" s="5">
        <f>+K21+K23</f>
        <v>30834.07</v>
      </c>
    </row>
    <row r="21" spans="1:11" x14ac:dyDescent="0.25">
      <c r="A21" t="s">
        <v>50</v>
      </c>
      <c r="B21" s="5">
        <v>-88385.74</v>
      </c>
      <c r="C21" s="5">
        <v>-88385.74</v>
      </c>
      <c r="D21" s="5">
        <v>-88385.74</v>
      </c>
      <c r="E21" s="5">
        <v>-73629.52</v>
      </c>
      <c r="G21" t="s">
        <v>17</v>
      </c>
      <c r="H21" s="5">
        <f>H22</f>
        <v>26927.56</v>
      </c>
      <c r="I21" s="5">
        <f>I22</f>
        <v>24960.94</v>
      </c>
      <c r="J21" s="5">
        <f>J22</f>
        <v>24389.71</v>
      </c>
      <c r="K21" s="5">
        <f>K22</f>
        <v>29163.09</v>
      </c>
    </row>
    <row r="22" spans="1:11" x14ac:dyDescent="0.25">
      <c r="A22" t="s">
        <v>51</v>
      </c>
      <c r="B22" s="5">
        <v>0</v>
      </c>
      <c r="C22" s="5">
        <v>34.450000000000003</v>
      </c>
      <c r="D22" s="5">
        <v>34.450000000000003</v>
      </c>
      <c r="E22" s="5">
        <v>0</v>
      </c>
      <c r="G22" t="s">
        <v>18</v>
      </c>
      <c r="H22" s="7">
        <v>26927.56</v>
      </c>
      <c r="I22" s="5">
        <v>24960.94</v>
      </c>
      <c r="J22" s="5">
        <v>24389.71</v>
      </c>
      <c r="K22" s="5">
        <v>29163.09</v>
      </c>
    </row>
    <row r="23" spans="1:11" x14ac:dyDescent="0.25">
      <c r="A23" t="s">
        <v>52</v>
      </c>
      <c r="B23" s="5">
        <f>+B24+B28</f>
        <v>126620.45000000001</v>
      </c>
      <c r="C23" s="5">
        <f>+C24+C28</f>
        <v>91453.53</v>
      </c>
      <c r="D23" s="5">
        <f>+D24+D28</f>
        <v>115674.83</v>
      </c>
      <c r="E23" s="5">
        <f>+E24+E28</f>
        <v>116044.53</v>
      </c>
      <c r="G23" t="s">
        <v>19</v>
      </c>
      <c r="H23">
        <v>0</v>
      </c>
      <c r="I23" s="5">
        <f>SUM(I24:I26)</f>
        <v>-1701.09</v>
      </c>
      <c r="J23" s="5">
        <f>SUM(J24:J26)</f>
        <v>-13590.980000000001</v>
      </c>
      <c r="K23" s="5">
        <f>SUM(K24:K26)</f>
        <v>1670.98</v>
      </c>
    </row>
    <row r="24" spans="1:11" x14ac:dyDescent="0.25">
      <c r="A24" t="s">
        <v>53</v>
      </c>
      <c r="B24" s="5">
        <f>+B25</f>
        <v>120606.74</v>
      </c>
      <c r="C24" s="5">
        <f>+C25</f>
        <v>84406.25</v>
      </c>
      <c r="D24" s="5">
        <f>+D25</f>
        <v>113526.04000000001</v>
      </c>
      <c r="E24" s="5">
        <f>+E25</f>
        <v>113025.87</v>
      </c>
      <c r="G24" t="s">
        <v>20</v>
      </c>
      <c r="H24">
        <v>0</v>
      </c>
      <c r="I24" s="5">
        <v>248.22</v>
      </c>
      <c r="J24" s="5">
        <v>348.22</v>
      </c>
      <c r="K24" s="5">
        <v>950</v>
      </c>
    </row>
    <row r="25" spans="1:11" x14ac:dyDescent="0.25">
      <c r="A25" t="s">
        <v>54</v>
      </c>
      <c r="B25" s="5">
        <f>SUM(B26:B27)</f>
        <v>120606.74</v>
      </c>
      <c r="C25" s="5">
        <f>SUM(C26:C27)</f>
        <v>84406.25</v>
      </c>
      <c r="D25" s="5">
        <f>SUM(D26:D27)</f>
        <v>113526.04000000001</v>
      </c>
      <c r="E25" s="5">
        <f>SUM(E26:E27)</f>
        <v>113025.87</v>
      </c>
      <c r="G25" t="s">
        <v>21</v>
      </c>
      <c r="H25">
        <v>0</v>
      </c>
      <c r="I25" s="5">
        <v>-1978.22</v>
      </c>
      <c r="J25" s="5">
        <v>-13968.11</v>
      </c>
      <c r="K25" s="5">
        <v>0</v>
      </c>
    </row>
    <row r="26" spans="1:11" x14ac:dyDescent="0.25">
      <c r="A26" t="s">
        <v>55</v>
      </c>
      <c r="B26" s="5">
        <v>125345.16</v>
      </c>
      <c r="C26" s="5">
        <v>89144.67</v>
      </c>
      <c r="D26" s="5">
        <v>118264.46</v>
      </c>
      <c r="E26" s="5">
        <v>117764.29</v>
      </c>
      <c r="G26" t="s">
        <v>22</v>
      </c>
      <c r="H26" s="5">
        <v>0</v>
      </c>
      <c r="I26" s="5">
        <v>28.91</v>
      </c>
      <c r="J26" s="5">
        <v>28.91</v>
      </c>
      <c r="K26" s="5">
        <v>720.98</v>
      </c>
    </row>
    <row r="27" spans="1:11" x14ac:dyDescent="0.25">
      <c r="A27" t="s">
        <v>56</v>
      </c>
      <c r="B27" s="5">
        <v>-4738.42</v>
      </c>
      <c r="C27" s="5">
        <v>-4738.42</v>
      </c>
      <c r="D27" s="5">
        <v>-4738.42</v>
      </c>
      <c r="E27" s="5">
        <v>-4738.42</v>
      </c>
      <c r="G27" t="s">
        <v>23</v>
      </c>
      <c r="H27" s="5">
        <f>+H28+H31</f>
        <v>198298.96000000002</v>
      </c>
      <c r="I27" s="5">
        <f>+I28+I31</f>
        <v>206622.45</v>
      </c>
      <c r="J27" s="5">
        <f>+J28+J31</f>
        <v>195269.99</v>
      </c>
      <c r="K27" s="5">
        <f>+K28+K31</f>
        <v>238648.40999999997</v>
      </c>
    </row>
    <row r="28" spans="1:11" x14ac:dyDescent="0.25">
      <c r="A28" t="s">
        <v>57</v>
      </c>
      <c r="B28" s="5">
        <f>SUM(B29:B30)</f>
        <v>6013.71</v>
      </c>
      <c r="C28" s="5">
        <f>SUM(C29:C30)</f>
        <v>7047.28</v>
      </c>
      <c r="D28" s="5">
        <f>SUM(D29:D30)</f>
        <v>2148.79</v>
      </c>
      <c r="E28" s="5">
        <f>SUM(E29:E30)</f>
        <v>3018.66</v>
      </c>
      <c r="G28" t="s">
        <v>24</v>
      </c>
      <c r="H28" s="5">
        <f>+H29</f>
        <v>159877.23000000001</v>
      </c>
      <c r="I28" s="5">
        <f>+I29</f>
        <v>155671.78</v>
      </c>
      <c r="J28" s="5">
        <f>+J29</f>
        <v>165484.82999999999</v>
      </c>
      <c r="K28" s="5">
        <f>+K29</f>
        <v>214709.3</v>
      </c>
    </row>
    <row r="29" spans="1:11" x14ac:dyDescent="0.25">
      <c r="A29" t="s">
        <v>58</v>
      </c>
      <c r="B29" s="7">
        <v>6013.71</v>
      </c>
      <c r="C29" s="5">
        <v>7047.28</v>
      </c>
      <c r="D29" s="5">
        <v>-0.67</v>
      </c>
      <c r="E29" s="5">
        <v>869.2</v>
      </c>
      <c r="G29" t="s">
        <v>25</v>
      </c>
      <c r="H29" s="5">
        <f>H30</f>
        <v>159877.23000000001</v>
      </c>
      <c r="I29" s="5">
        <f>I30</f>
        <v>155671.78</v>
      </c>
      <c r="J29" s="5">
        <f>J30</f>
        <v>165484.82999999999</v>
      </c>
      <c r="K29" s="5">
        <f>K30</f>
        <v>214709.3</v>
      </c>
    </row>
    <row r="30" spans="1:11" x14ac:dyDescent="0.25">
      <c r="A30" t="s">
        <v>59</v>
      </c>
      <c r="B30" s="5">
        <v>0</v>
      </c>
      <c r="C30" s="5">
        <v>0</v>
      </c>
      <c r="D30" s="5">
        <v>2149.46</v>
      </c>
      <c r="E30" s="5">
        <v>2149.46</v>
      </c>
      <c r="G30" t="s">
        <v>26</v>
      </c>
      <c r="H30" s="5">
        <v>159877.23000000001</v>
      </c>
      <c r="I30" s="5">
        <v>155671.78</v>
      </c>
      <c r="J30" s="5">
        <v>165484.82999999999</v>
      </c>
      <c r="K30" s="5">
        <v>214709.3</v>
      </c>
    </row>
    <row r="31" spans="1:11" x14ac:dyDescent="0.25">
      <c r="A31" t="s">
        <v>60</v>
      </c>
      <c r="B31" s="5">
        <f>B32</f>
        <v>0</v>
      </c>
      <c r="C31" s="5">
        <f>C32</f>
        <v>1900</v>
      </c>
      <c r="D31" s="5">
        <f>D32</f>
        <v>0</v>
      </c>
      <c r="E31" s="5">
        <f>E32</f>
        <v>0</v>
      </c>
      <c r="G31" t="s">
        <v>27</v>
      </c>
      <c r="H31" s="5">
        <f>SUM(H32:H36)</f>
        <v>38421.729999999996</v>
      </c>
      <c r="I31" s="5">
        <f>SUM(I32:I36)</f>
        <v>50950.670000000006</v>
      </c>
      <c r="J31" s="5">
        <f>SUM(J32:J36)</f>
        <v>29785.16</v>
      </c>
      <c r="K31" s="5">
        <f>SUM(K32:K36)</f>
        <v>23939.11</v>
      </c>
    </row>
    <row r="32" spans="1:11" x14ac:dyDescent="0.25">
      <c r="A32" t="s">
        <v>61</v>
      </c>
      <c r="B32" s="5">
        <v>0</v>
      </c>
      <c r="C32" s="5">
        <v>1900</v>
      </c>
      <c r="D32" s="5">
        <v>0</v>
      </c>
      <c r="E32" s="5">
        <v>0</v>
      </c>
      <c r="G32" t="s">
        <v>28</v>
      </c>
      <c r="H32" s="5">
        <v>4381</v>
      </c>
      <c r="I32" s="5">
        <v>8948.2099999999991</v>
      </c>
      <c r="J32" s="5">
        <v>1337.79</v>
      </c>
      <c r="K32" s="5">
        <v>8506.49</v>
      </c>
    </row>
    <row r="33" spans="1:11" x14ac:dyDescent="0.25">
      <c r="A33" t="s">
        <v>33</v>
      </c>
      <c r="B33" s="5">
        <v>0</v>
      </c>
      <c r="C33" s="5">
        <f>C34</f>
        <v>0</v>
      </c>
      <c r="D33" s="5">
        <f>D34</f>
        <v>726</v>
      </c>
      <c r="E33" s="5">
        <f>E34</f>
        <v>726</v>
      </c>
      <c r="G33" t="s">
        <v>29</v>
      </c>
      <c r="H33">
        <v>0</v>
      </c>
      <c r="I33" s="5">
        <v>8402.17</v>
      </c>
      <c r="J33" s="5">
        <v>14318.51</v>
      </c>
      <c r="K33" s="5">
        <v>10403.530000000001</v>
      </c>
    </row>
    <row r="34" spans="1:11" x14ac:dyDescent="0.25">
      <c r="A34" t="s">
        <v>62</v>
      </c>
      <c r="B34" s="5">
        <v>0</v>
      </c>
      <c r="C34" s="5">
        <v>0</v>
      </c>
      <c r="D34" s="5">
        <v>726</v>
      </c>
      <c r="E34" s="5">
        <v>726</v>
      </c>
      <c r="G34" t="s">
        <v>30</v>
      </c>
      <c r="H34" s="5">
        <v>12384.2</v>
      </c>
      <c r="I34" s="5">
        <v>19616.009999999998</v>
      </c>
      <c r="J34" s="5">
        <v>-10911.51</v>
      </c>
      <c r="K34" s="5">
        <v>-10433.34</v>
      </c>
    </row>
    <row r="35" spans="1:11" x14ac:dyDescent="0.25">
      <c r="A35" t="s">
        <v>63</v>
      </c>
      <c r="B35" s="5">
        <f>SUM(B36:B37)</f>
        <v>295506.81400000001</v>
      </c>
      <c r="C35" s="5">
        <f>SUM(C36:C37)</f>
        <v>344050.26</v>
      </c>
      <c r="D35" s="5">
        <f>SUM(D36:D37)</f>
        <v>301605.03000000003</v>
      </c>
      <c r="E35" s="5">
        <f>SUM(E36:E37)</f>
        <v>338777.72</v>
      </c>
      <c r="G35" t="s">
        <v>31</v>
      </c>
      <c r="H35" s="5">
        <v>10702.279999999999</v>
      </c>
      <c r="I35" s="5">
        <v>4548.91</v>
      </c>
      <c r="J35" s="5">
        <v>17494.169999999998</v>
      </c>
      <c r="K35" s="5">
        <v>8484.7199999999993</v>
      </c>
    </row>
    <row r="36" spans="1:11" x14ac:dyDescent="0.25">
      <c r="A36" t="s">
        <v>64</v>
      </c>
      <c r="B36" s="5">
        <v>11400.214</v>
      </c>
      <c r="C36" s="5">
        <v>13261.4</v>
      </c>
      <c r="D36" s="5">
        <v>17550.259999999998</v>
      </c>
      <c r="E36" s="5">
        <v>9404.7900000000009</v>
      </c>
      <c r="G36" t="s">
        <v>32</v>
      </c>
      <c r="H36" s="5">
        <v>10954.25</v>
      </c>
      <c r="I36" s="5">
        <v>9435.3700000000008</v>
      </c>
      <c r="J36" s="5">
        <v>7546.2</v>
      </c>
      <c r="K36" s="5">
        <v>6977.71</v>
      </c>
    </row>
    <row r="37" spans="1:11" ht="15.75" thickBot="1" x14ac:dyDescent="0.3">
      <c r="A37" t="s">
        <v>65</v>
      </c>
      <c r="B37" s="5">
        <v>284106.60000000003</v>
      </c>
      <c r="C37" s="5">
        <v>330788.86</v>
      </c>
      <c r="D37" s="5">
        <v>284054.77</v>
      </c>
      <c r="E37" s="5">
        <v>329372.93</v>
      </c>
      <c r="G37" t="s">
        <v>33</v>
      </c>
      <c r="H37" s="2">
        <v>0</v>
      </c>
      <c r="I37" s="5">
        <f>I38</f>
        <v>1659</v>
      </c>
      <c r="J37" s="5">
        <f>J38</f>
        <v>1659</v>
      </c>
      <c r="K37" s="5">
        <f>K38</f>
        <v>1659</v>
      </c>
    </row>
    <row r="38" spans="1:11" ht="15.75" thickBot="1" x14ac:dyDescent="0.3">
      <c r="A38" s="13" t="s">
        <v>66</v>
      </c>
      <c r="B38" s="14">
        <f>+B8+B17</f>
        <v>935127.76399999997</v>
      </c>
      <c r="C38" s="14">
        <f>+C8+C17</f>
        <v>954789.63000000012</v>
      </c>
      <c r="D38" s="14">
        <f>+D8+D17</f>
        <v>915894.35000000009</v>
      </c>
      <c r="E38" s="15">
        <f>+E8+E17</f>
        <v>922543.85999999987</v>
      </c>
      <c r="G38" t="s">
        <v>34</v>
      </c>
      <c r="H38" s="5">
        <v>0</v>
      </c>
      <c r="I38" s="5">
        <v>1659</v>
      </c>
      <c r="J38" s="5">
        <v>1659</v>
      </c>
      <c r="K38" s="5">
        <v>1659</v>
      </c>
    </row>
    <row r="39" spans="1:11" ht="15.75" thickBot="1" x14ac:dyDescent="0.3">
      <c r="G39" s="16" t="s">
        <v>35</v>
      </c>
      <c r="H39" s="17">
        <f>+H8+H15+H19</f>
        <v>935127.76</v>
      </c>
      <c r="I39" s="17">
        <f>+I8+I15+I19</f>
        <v>954789.63000000012</v>
      </c>
      <c r="J39" s="17">
        <f>+J8+J15+J19</f>
        <v>915894.35</v>
      </c>
      <c r="K39" s="18">
        <f>+K8+K15+K19</f>
        <v>922543.86</v>
      </c>
    </row>
    <row r="41" spans="1:11" x14ac:dyDescent="0.25">
      <c r="B41" s="8"/>
    </row>
  </sheetData>
  <pageMargins left="0.51181102362204722" right="0.51181102362204722" top="0.74803149606299213" bottom="0.74803149606299213" header="0.31496062992125984" footer="0.31496062992125984"/>
  <pageSetup paperSize="9" scale="71" fitToHeight="100" orientation="landscape" r:id="rId1"/>
  <ignoredErrors>
    <ignoredError sqref="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BS</vt:lpstr>
      <vt:lpstr>BS!Área_de_impresión</vt:lpstr>
      <vt:lpstr>BS!Títulos_a_imprimir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David A.</cp:lastModifiedBy>
  <cp:lastPrinted>2024-02-27T08:48:00Z</cp:lastPrinted>
  <dcterms:created xsi:type="dcterms:W3CDTF">2023-11-15T19:40:48Z</dcterms:created>
  <dcterms:modified xsi:type="dcterms:W3CDTF">2024-02-27T08:52:37Z</dcterms:modified>
</cp:coreProperties>
</file>